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nlpower.sharepoint.com/sites/Capital-Planning/RFI Support/CA-NP-002/"/>
    </mc:Choice>
  </mc:AlternateContent>
  <xr:revisionPtr revIDLastSave="364" documentId="8_{18D308A8-4384-4BA0-949C-1E6762696D09}" xr6:coauthVersionLast="47" xr6:coauthVersionMax="47" xr10:uidLastSave="{91A6B6CE-BED2-4E8B-84FE-2C33D6EAD07C}"/>
  <bookViews>
    <workbookView xWindow="-120" yWindow="-120" windowWidth="29040" windowHeight="15720" firstSheet="6" activeTab="6" xr2:uid="{5C3E72D5-4B77-4C6C-AA90-5AE4D2F03779}"/>
  </bookViews>
  <sheets>
    <sheet name="Page 1 of 7" sheetId="1" r:id="rId1"/>
    <sheet name="Page 2 of 7" sheetId="2" r:id="rId2"/>
    <sheet name="Page 3 of 7" sheetId="6" r:id="rId3"/>
    <sheet name="Page 4 of 7" sheetId="3" r:id="rId4"/>
    <sheet name="Page 5 of 7" sheetId="7" r:id="rId5"/>
    <sheet name="Page 6 of 7" sheetId="4" r:id="rId6"/>
    <sheet name="Page 7 of 7" sheetId="5" r:id="rId7"/>
  </sheets>
  <definedNames>
    <definedName name="_ftn1" localSheetId="0">'Page 7 of 7'!$A$25</definedName>
    <definedName name="_ftn10" localSheetId="0">'Page 1 of 7'!$E$33</definedName>
    <definedName name="_ftn11" localSheetId="0">'Page 1 of 7'!$E$34</definedName>
    <definedName name="_ftn12" localSheetId="0">'Page 1 of 7'!$E$35</definedName>
    <definedName name="_ftn13" localSheetId="0">'Page 1 of 7'!$E$36</definedName>
    <definedName name="_ftn14" localSheetId="0">'Page 1 of 7'!$E$37</definedName>
    <definedName name="_ftn2" localSheetId="0">'Page 7 of 7'!$A$26</definedName>
    <definedName name="_ftn3" localSheetId="0">'Page 7 of 7'!$A$27</definedName>
    <definedName name="_ftn4" localSheetId="0">'Page 7 of 7'!$A$28</definedName>
    <definedName name="_ftn5" localSheetId="0">'Page 1 of 7'!$E$28</definedName>
    <definedName name="_ftn6" localSheetId="0">'Page 1 of 7'!$E$29</definedName>
    <definedName name="_ftn7" localSheetId="0">'Page 1 of 7'!$E$30</definedName>
    <definedName name="_ftn8" localSheetId="0">'Page 1 of 7'!$E$31</definedName>
    <definedName name="_ftn9" localSheetId="0">'Page 1 of 7'!$E$32</definedName>
    <definedName name="_ftnref1" localSheetId="0">'Page 7 of 7'!$B$9</definedName>
    <definedName name="_ftnref10" localSheetId="0">'Page 7 of 7'!$B$18</definedName>
    <definedName name="_ftnref11" localSheetId="0">'Page 7 of 7'!$B$19</definedName>
    <definedName name="_ftnref12" localSheetId="0">'Page 7 of 7'!$B$20</definedName>
    <definedName name="_ftnref13" localSheetId="0">'Page 7 of 7'!$B$21</definedName>
    <definedName name="_ftnref14" localSheetId="0">'Page 7 of 7'!$B$22</definedName>
    <definedName name="_ftnref2" localSheetId="0">'Page 7 of 7'!$B$10</definedName>
    <definedName name="_ftnref3" localSheetId="0">'Page 7 of 7'!$B$11</definedName>
    <definedName name="_ftnref4" localSheetId="0">'Page 7 of 7'!$B$12</definedName>
    <definedName name="_ftnref5" localSheetId="0">'Page 7 of 7'!$B$13</definedName>
    <definedName name="_ftnref6" localSheetId="0">'Page 7 of 7'!$B$14</definedName>
    <definedName name="_ftnref7" localSheetId="0">'Page 7 of 7'!$B$15</definedName>
    <definedName name="_ftnref8" localSheetId="0">'Page 7 of 7'!$B$16</definedName>
    <definedName name="_ftnref9" localSheetId="0">'Page 7 of 7'!$B$17</definedName>
    <definedName name="_xlnm.Print_Area" localSheetId="0">'Page 1 of 7'!$A$1:$C$26</definedName>
    <definedName name="_xlnm.Print_Area" localSheetId="1">'Page 2 of 7'!$A$1:$C$37</definedName>
    <definedName name="_xlnm.Print_Area" localSheetId="2">'Page 3 of 7'!$A$1:$C$29</definedName>
    <definedName name="_xlnm.Print_Area" localSheetId="6">'Page 7 of 7'!$A$1:$G$40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0" i="7" l="1"/>
  <c r="C18" i="7"/>
  <c r="C23" i="6"/>
  <c r="C21" i="6"/>
  <c r="C17" i="6"/>
  <c r="C13" i="6"/>
  <c r="C11" i="1"/>
  <c r="C23" i="5"/>
  <c r="D23" i="5"/>
  <c r="E23" i="5"/>
  <c r="F23" i="5"/>
  <c r="G23" i="5"/>
  <c r="F8" i="4"/>
  <c r="F22" i="4" s="1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C22" i="4"/>
  <c r="D22" i="4"/>
  <c r="E22" i="4"/>
  <c r="C28" i="3"/>
  <c r="C19" i="3"/>
  <c r="C14" i="3"/>
  <c r="C30" i="2"/>
  <c r="C25" i="2"/>
  <c r="C21" i="2"/>
  <c r="C25" i="1"/>
</calcChain>
</file>

<file path=xl/sharedStrings.xml><?xml version="1.0" encoding="utf-8"?>
<sst xmlns="http://schemas.openxmlformats.org/spreadsheetml/2006/main" count="220" uniqueCount="124">
  <si>
    <t>2027 CAPITAL BUDGET SUMMARY</t>
  </si>
  <si>
    <t>Expenditure Type</t>
  </si>
  <si>
    <t>Budget ($000s)</t>
  </si>
  <si>
    <t>Single-Year Projects and Programs Over $750,000</t>
  </si>
  <si>
    <t>Single-Year Projects and Programs $750,000 and Under</t>
  </si>
  <si>
    <t>Multi-Year Projects Commencing in 2027</t>
  </si>
  <si>
    <t>Multi-Year Projects Approved in Previous Years</t>
  </si>
  <si>
    <t>TOTAL</t>
  </si>
  <si>
    <t>Asset Class</t>
  </si>
  <si>
    <t>Distribution</t>
  </si>
  <si>
    <t>Substations</t>
  </si>
  <si>
    <t>Transmission</t>
  </si>
  <si>
    <t>Generation - Hydro</t>
  </si>
  <si>
    <t>Generation - Thermal</t>
  </si>
  <si>
    <t>Information Systems</t>
  </si>
  <si>
    <t>Telecommunications</t>
  </si>
  <si>
    <t>General Property</t>
  </si>
  <si>
    <t>Transportation</t>
  </si>
  <si>
    <t>Unforeseen Allowance</t>
  </si>
  <si>
    <t>General Expenses Capitalized</t>
  </si>
  <si>
    <t>2027 CAPITAL BUDGET
 SINGLE-YEAR PROJECTS AND PROGRAMS 
OVER $750,000</t>
  </si>
  <si>
    <t>Projects and Programs</t>
  </si>
  <si>
    <t>Extensions</t>
  </si>
  <si>
    <t>Reconstruction</t>
  </si>
  <si>
    <t>Replacement Transformers</t>
  </si>
  <si>
    <t>Rebuild Distribution Lines</t>
  </si>
  <si>
    <t>New Transformers</t>
  </si>
  <si>
    <t>Relocate/Replace Distribution Lines for Third Parties</t>
  </si>
  <si>
    <t>New Services</t>
  </si>
  <si>
    <t>New Street Lighting</t>
  </si>
  <si>
    <t>Distribution Feeder COB-02 Extension</t>
  </si>
  <si>
    <t>Feeder Additions for Load Growth</t>
  </si>
  <si>
    <t>Distribution Feeder CAB-01 Refurbishment</t>
  </si>
  <si>
    <t>Replacement Street Lighting</t>
  </si>
  <si>
    <t xml:space="preserve">Distribution Feeder GDL-02 Loop 10 and 20 Refurbishment </t>
  </si>
  <si>
    <t>Total Distribution</t>
  </si>
  <si>
    <t>Substation Replacements Due to In-Service Failures</t>
  </si>
  <si>
    <t>Total Substations</t>
  </si>
  <si>
    <t>Transmission Line Maintenance</t>
  </si>
  <si>
    <t>Transmission Line 114L Replacement and 142L Relocation</t>
  </si>
  <si>
    <t>Total Transmission</t>
  </si>
  <si>
    <t>Hydro Facility Rehabilitation</t>
  </si>
  <si>
    <t>Hydro Plant Replacements Due to In-Service Failures</t>
  </si>
  <si>
    <t>Total Generation - Hydro</t>
  </si>
  <si>
    <t>Shared Server Infrastructure</t>
  </si>
  <si>
    <t>System Upgrades</t>
  </si>
  <si>
    <t>Application Enhancements</t>
  </si>
  <si>
    <t>Cybersecurity Upgrades</t>
  </si>
  <si>
    <t>Personal Computer Infrastructure</t>
  </si>
  <si>
    <t xml:space="preserve">Total Information Systems </t>
  </si>
  <si>
    <r>
      <t>Allowance for Unforeseen Items</t>
    </r>
    <r>
      <rPr>
        <vertAlign val="superscript"/>
        <sz val="11"/>
        <color theme="1"/>
        <rFont val="Tahoma"/>
        <family val="2"/>
      </rPr>
      <t>1</t>
    </r>
  </si>
  <si>
    <t>Total Unforeseen Allowance</t>
  </si>
  <si>
    <t>Total General Expenses Capitalized</t>
  </si>
  <si>
    <t>Total</t>
  </si>
  <si>
    <r>
      <t xml:space="preserve">1. The </t>
    </r>
    <r>
      <rPr>
        <i/>
        <sz val="9"/>
        <color theme="1"/>
        <rFont val="Tahoma"/>
        <family val="2"/>
      </rPr>
      <t>Allowance for Unforeseen Items</t>
    </r>
    <r>
      <rPr>
        <sz val="9"/>
        <color theme="1"/>
        <rFont val="Tahoma"/>
        <family val="2"/>
      </rPr>
      <t xml:space="preserve"> has been included as part of single-year projects and programs over $750,000 as Newfoundland Power is seeking approval of this project pursuant to Section V.A.7 of the </t>
    </r>
    <r>
      <rPr>
        <i/>
        <sz val="9"/>
        <color theme="1"/>
        <rFont val="Tahoma"/>
        <family val="2"/>
      </rPr>
      <t>Capital Application Guidelines (Provisional)</t>
    </r>
    <r>
      <rPr>
        <sz val="9"/>
        <color theme="1"/>
        <rFont val="Tahoma"/>
        <family val="2"/>
      </rPr>
      <t>, effective January 2022.</t>
    </r>
  </si>
  <si>
    <t>2027 CAPITAL BUDGET 
SINGLE-YEAR PROJECTS AND PROGRAMS 
UNDER $750,000</t>
  </si>
  <si>
    <t>Distribution Feeder MIL-02 Refurbishment</t>
  </si>
  <si>
    <t>Distribution Feeder Automation</t>
  </si>
  <si>
    <t>Replacement Meters</t>
  </si>
  <si>
    <t>New Meters</t>
  </si>
  <si>
    <t>Replacement Services</t>
  </si>
  <si>
    <t>Allowance for Funds Used During Construction</t>
  </si>
  <si>
    <t>Substation Protection and Control Replacements</t>
  </si>
  <si>
    <t>Substation Ground Grid Upgrades</t>
  </si>
  <si>
    <t>Transmission Line 59L Relocation</t>
  </si>
  <si>
    <t>MD3 Refurbishment</t>
  </si>
  <si>
    <t>Thermal Plant Replacements Due to In-Service Failures</t>
  </si>
  <si>
    <t>Total Generation - Thermal</t>
  </si>
  <si>
    <t>Network Infrastructure</t>
  </si>
  <si>
    <t>Total Information Systems</t>
  </si>
  <si>
    <t>Communications Equipment Upgrades</t>
  </si>
  <si>
    <t>Total Telecommunications</t>
  </si>
  <si>
    <t>Additions to Real Property</t>
  </si>
  <si>
    <t>Tools and Equipment</t>
  </si>
  <si>
    <t xml:space="preserve">Specialized Tools and Equipment </t>
  </si>
  <si>
    <t>Physical Security Upgrades</t>
  </si>
  <si>
    <t>Building Accessibility Improvements</t>
  </si>
  <si>
    <t>Total General Property</t>
  </si>
  <si>
    <t>2027 CAPITAL BUDGET
MULTI-YEAR PROJECTS
COMMENCING IN 2027</t>
  </si>
  <si>
    <t>Project Description</t>
  </si>
  <si>
    <t>Distribution Reliability Initiative</t>
  </si>
  <si>
    <t>-</t>
  </si>
  <si>
    <t>Distribution Feeder ILC-02 Refurbishment</t>
  </si>
  <si>
    <t>Distribution Feeder GBY-01 Refurbishment</t>
  </si>
  <si>
    <t>Blaketown Substation Refurbishment and Modernization</t>
  </si>
  <si>
    <t>Rattling Brook Substation Refurbishment and Modernization</t>
  </si>
  <si>
    <t>Portable Substation</t>
  </si>
  <si>
    <t>Mobile Plant Substation Refurbishment and Modernization</t>
  </si>
  <si>
    <t>LAU-T1 Power Transformer Replacement</t>
  </si>
  <si>
    <t>LBK-T1 Power Transformer Replacement</t>
  </si>
  <si>
    <t>HAR-T1 Power Transformer Replacement</t>
  </si>
  <si>
    <t>RRD-T3 Power Transformer Replacement</t>
  </si>
  <si>
    <t>Rose Blanche Hydro Plant Refurbishment</t>
  </si>
  <si>
    <t>Microsoft Enterprise Agreement</t>
  </si>
  <si>
    <t>Replace Vehicles and Aerial Devices 2027-2028</t>
  </si>
  <si>
    <t xml:space="preserve">2027 CAPITAL BUDGET                                                                                                                                                                                                                         MULTI-YEAR PROJECTS
MULTI-YEAR PROJECTS APPROVED IN PREVIOUS YEARS
</t>
  </si>
  <si>
    <r>
      <t>Feeder Additions for Load Growth</t>
    </r>
    <r>
      <rPr>
        <vertAlign val="superscript"/>
        <sz val="11"/>
        <color theme="1"/>
        <rFont val="Tahoma"/>
        <family val="2"/>
      </rPr>
      <t>2</t>
    </r>
  </si>
  <si>
    <r>
      <t>Greenspond Substation Refurbishment and Modernization</t>
    </r>
    <r>
      <rPr>
        <vertAlign val="superscript"/>
        <sz val="11"/>
        <color theme="1"/>
        <rFont val="Tahoma"/>
        <family val="2"/>
      </rPr>
      <t>3</t>
    </r>
  </si>
  <si>
    <r>
      <t>Gander Substation Power Transformer Replacement</t>
    </r>
    <r>
      <rPr>
        <vertAlign val="superscript"/>
        <sz val="11"/>
        <color theme="1"/>
        <rFont val="Tahoma"/>
        <family val="2"/>
      </rPr>
      <t>4</t>
    </r>
  </si>
  <si>
    <r>
      <t>Molloy’s Lane Substation Power Transformer Replacement</t>
    </r>
    <r>
      <rPr>
        <vertAlign val="superscript"/>
        <sz val="11"/>
        <color theme="1"/>
        <rFont val="Tahoma"/>
        <family val="2"/>
      </rPr>
      <t>5</t>
    </r>
  </si>
  <si>
    <r>
      <t>Lewisporte-Boyd’s Cove 138 kV Conversion</t>
    </r>
    <r>
      <rPr>
        <vertAlign val="superscript"/>
        <sz val="11"/>
        <color theme="1"/>
        <rFont val="Tahoma"/>
        <family val="2"/>
      </rPr>
      <t>6</t>
    </r>
  </si>
  <si>
    <r>
      <t>Substation Spare Power Transformer Inventory</t>
    </r>
    <r>
      <rPr>
        <vertAlign val="superscript"/>
        <sz val="11"/>
        <color theme="1"/>
        <rFont val="Tahoma"/>
        <family val="2"/>
      </rPr>
      <t>7</t>
    </r>
  </si>
  <si>
    <r>
      <t>Mobile Plant Substation Power Transformer Replacement</t>
    </r>
    <r>
      <rPr>
        <vertAlign val="superscript"/>
        <sz val="11"/>
        <color theme="1"/>
        <rFont val="Tahoma"/>
        <family val="2"/>
      </rPr>
      <t>8</t>
    </r>
  </si>
  <si>
    <r>
      <t>King’s Bridge Substation Power Transformer Replacement</t>
    </r>
    <r>
      <rPr>
        <vertAlign val="superscript"/>
        <sz val="11"/>
        <color theme="1"/>
        <rFont val="Tahoma"/>
        <family val="2"/>
      </rPr>
      <t>9</t>
    </r>
  </si>
  <si>
    <r>
      <t>New Transmission Line from Lewisporte to Boyd’s Cove</t>
    </r>
    <r>
      <rPr>
        <vertAlign val="superscript"/>
        <sz val="11"/>
        <color theme="1"/>
        <rFont val="Tahoma"/>
        <family val="2"/>
      </rPr>
      <t>10</t>
    </r>
  </si>
  <si>
    <r>
      <t>Transmission Line 100L Rebuild</t>
    </r>
    <r>
      <rPr>
        <vertAlign val="superscript"/>
        <sz val="11"/>
        <color theme="1"/>
        <rFont val="Tahoma"/>
        <family val="2"/>
      </rPr>
      <t>11</t>
    </r>
  </si>
  <si>
    <r>
      <t>Geographic Information System Upgrade</t>
    </r>
    <r>
      <rPr>
        <vertAlign val="superscript"/>
        <sz val="11"/>
        <color theme="1"/>
        <rFont val="Tahoma"/>
        <family val="2"/>
      </rPr>
      <t>12</t>
    </r>
  </si>
  <si>
    <r>
      <t>Customer Correspondence Modernization</t>
    </r>
    <r>
      <rPr>
        <vertAlign val="superscript"/>
        <sz val="11"/>
        <color theme="1"/>
        <rFont val="Tahoma"/>
        <family val="2"/>
      </rPr>
      <t>13</t>
    </r>
  </si>
  <si>
    <r>
      <t>Summerford Building Replacement</t>
    </r>
    <r>
      <rPr>
        <vertAlign val="superscript"/>
        <sz val="11"/>
        <color theme="1"/>
        <rFont val="Tahoma"/>
        <family val="2"/>
      </rPr>
      <t>14</t>
    </r>
  </si>
  <si>
    <r>
      <t>Replace Vehicles and Aerial Devices 2026-2027</t>
    </r>
    <r>
      <rPr>
        <vertAlign val="superscript"/>
        <sz val="11"/>
        <color theme="1"/>
        <rFont val="Tahoma"/>
        <family val="2"/>
      </rPr>
      <t>15</t>
    </r>
  </si>
  <si>
    <r>
      <rPr>
        <vertAlign val="superscript"/>
        <sz val="9"/>
        <color theme="1"/>
        <rFont val="Tahoma"/>
        <family val="2"/>
      </rPr>
      <t xml:space="preserve">2. </t>
    </r>
    <r>
      <rPr>
        <sz val="9"/>
        <color theme="1"/>
        <rFont val="Tahoma"/>
        <family val="2"/>
      </rPr>
      <t xml:space="preserve">Approved in Order No. P.U. 38 (2025). See Newfoundland Power's </t>
    </r>
    <r>
      <rPr>
        <i/>
        <sz val="9"/>
        <color theme="1"/>
        <rFont val="Tahoma"/>
        <family val="2"/>
      </rPr>
      <t>2026 Capital Budget Application</t>
    </r>
    <r>
      <rPr>
        <sz val="9"/>
        <color theme="1"/>
        <rFont val="Tahoma"/>
        <family val="2"/>
      </rPr>
      <t>, Schedule B, pages 6 to 7.</t>
    </r>
  </si>
  <si>
    <r>
      <rPr>
        <vertAlign val="superscript"/>
        <sz val="9"/>
        <color theme="1"/>
        <rFont val="Tahoma"/>
        <family val="2"/>
      </rPr>
      <t xml:space="preserve">3. </t>
    </r>
    <r>
      <rPr>
        <sz val="9"/>
        <color theme="1"/>
        <rFont val="Tahoma"/>
        <family val="2"/>
      </rPr>
      <t xml:space="preserve">Approved in Order No. P.U. 38 (2025). See Newfoundland Power's </t>
    </r>
    <r>
      <rPr>
        <i/>
        <sz val="9"/>
        <color theme="1"/>
        <rFont val="Tahoma"/>
        <family val="2"/>
      </rPr>
      <t>2026 Capital Budget Application</t>
    </r>
    <r>
      <rPr>
        <sz val="9"/>
        <color theme="1"/>
        <rFont val="Tahoma"/>
        <family val="2"/>
      </rPr>
      <t>, Schedule B, pages 47 to 50.</t>
    </r>
  </si>
  <si>
    <r>
      <rPr>
        <vertAlign val="superscript"/>
        <sz val="9"/>
        <color theme="1"/>
        <rFont val="Tahoma"/>
        <family val="2"/>
      </rPr>
      <t xml:space="preserve">4. </t>
    </r>
    <r>
      <rPr>
        <sz val="9"/>
        <color theme="1"/>
        <rFont val="Tahoma"/>
        <family val="2"/>
      </rPr>
      <t xml:space="preserve">Approved in Order No. P.U. 27 (2024). See Newfoundland Power's </t>
    </r>
    <r>
      <rPr>
        <i/>
        <sz val="9"/>
        <color theme="1"/>
        <rFont val="Tahoma"/>
        <family val="2"/>
      </rPr>
      <t>2025 Capital Budget Application</t>
    </r>
    <r>
      <rPr>
        <sz val="9"/>
        <color theme="1"/>
        <rFont val="Tahoma"/>
        <family val="2"/>
      </rPr>
      <t>, Schedule B, pages 63 to 66.</t>
    </r>
  </si>
  <si>
    <r>
      <rPr>
        <vertAlign val="superscript"/>
        <sz val="9"/>
        <color theme="1"/>
        <rFont val="Tahoma"/>
        <family val="2"/>
      </rPr>
      <t xml:space="preserve">5. </t>
    </r>
    <r>
      <rPr>
        <sz val="9"/>
        <color theme="1"/>
        <rFont val="Tahoma"/>
        <family val="2"/>
      </rPr>
      <t xml:space="preserve">Approved in Order No. P.U. 38 (2025). See Newfoundland Power's </t>
    </r>
    <r>
      <rPr>
        <i/>
        <sz val="9"/>
        <color theme="1"/>
        <rFont val="Tahoma"/>
        <family val="2"/>
      </rPr>
      <t>2026 Capital Budget Application</t>
    </r>
    <r>
      <rPr>
        <sz val="9"/>
        <color theme="1"/>
        <rFont val="Tahoma"/>
        <family val="2"/>
      </rPr>
      <t>, Schedule B, pages 59 to 62.</t>
    </r>
  </si>
  <si>
    <r>
      <rPr>
        <vertAlign val="superscript"/>
        <sz val="9"/>
        <color theme="1"/>
        <rFont val="Tahoma"/>
        <family val="2"/>
      </rPr>
      <t xml:space="preserve">6. </t>
    </r>
    <r>
      <rPr>
        <sz val="9"/>
        <color theme="1"/>
        <rFont val="Tahoma"/>
        <family val="2"/>
      </rPr>
      <t xml:space="preserve">Approved in Order No. P.U. 38 (2025). See Newfoundland Power's </t>
    </r>
    <r>
      <rPr>
        <i/>
        <sz val="9"/>
        <color theme="1"/>
        <rFont val="Tahoma"/>
        <family val="2"/>
      </rPr>
      <t>2026 Capital Budget Application</t>
    </r>
    <r>
      <rPr>
        <sz val="9"/>
        <color theme="1"/>
        <rFont val="Tahoma"/>
        <family val="2"/>
      </rPr>
      <t>, Schedule B, pages 44 to 46.</t>
    </r>
  </si>
  <si>
    <r>
      <rPr>
        <vertAlign val="superscript"/>
        <sz val="9"/>
        <color theme="1"/>
        <rFont val="Tahoma"/>
        <family val="2"/>
      </rPr>
      <t xml:space="preserve">7. </t>
    </r>
    <r>
      <rPr>
        <sz val="9"/>
        <color theme="1"/>
        <rFont val="Tahoma"/>
        <family val="2"/>
      </rPr>
      <t xml:space="preserve">Approved in Order No. P.U. 38 (2025). See Newfoundland Power's </t>
    </r>
    <r>
      <rPr>
        <i/>
        <sz val="9"/>
        <color theme="1"/>
        <rFont val="Tahoma"/>
        <family val="2"/>
      </rPr>
      <t>2026 Capital Budget Application</t>
    </r>
    <r>
      <rPr>
        <sz val="9"/>
        <color theme="1"/>
        <rFont val="Tahoma"/>
        <family val="2"/>
      </rPr>
      <t>, Schedule B, pages 63 to 67.</t>
    </r>
  </si>
  <si>
    <r>
      <rPr>
        <vertAlign val="superscript"/>
        <sz val="9"/>
        <color theme="1"/>
        <rFont val="Tahoma"/>
        <family val="2"/>
      </rPr>
      <t xml:space="preserve">8. </t>
    </r>
    <r>
      <rPr>
        <sz val="9"/>
        <color theme="1"/>
        <rFont val="Tahoma"/>
        <family val="2"/>
      </rPr>
      <t xml:space="preserve">Approved in Order No. P.U. 38 (2025). See Newfoundland Power's </t>
    </r>
    <r>
      <rPr>
        <i/>
        <sz val="9"/>
        <color theme="1"/>
        <rFont val="Tahoma"/>
        <family val="2"/>
      </rPr>
      <t>2026 Capital Budget Application</t>
    </r>
    <r>
      <rPr>
        <sz val="9"/>
        <color theme="1"/>
        <rFont val="Tahoma"/>
        <family val="2"/>
      </rPr>
      <t>, Schedule B, pages 55 to 58.</t>
    </r>
  </si>
  <si>
    <r>
      <rPr>
        <vertAlign val="superscript"/>
        <sz val="9"/>
        <color theme="1"/>
        <rFont val="Tahoma"/>
        <family val="2"/>
      </rPr>
      <t xml:space="preserve">9. </t>
    </r>
    <r>
      <rPr>
        <sz val="9"/>
        <color theme="1"/>
        <rFont val="Tahoma"/>
        <family val="2"/>
      </rPr>
      <t xml:space="preserve">Approved in Order No. P.U. 38 (2025). See Newfoundland Power's </t>
    </r>
    <r>
      <rPr>
        <i/>
        <sz val="9"/>
        <color theme="1"/>
        <rFont val="Tahoma"/>
        <family val="2"/>
      </rPr>
      <t>2026 Capital Budget Application</t>
    </r>
    <r>
      <rPr>
        <sz val="9"/>
        <color theme="1"/>
        <rFont val="Tahoma"/>
        <family val="2"/>
      </rPr>
      <t>, Schedule B, pages 51 to 54.</t>
    </r>
  </si>
  <si>
    <r>
      <rPr>
        <vertAlign val="superscript"/>
        <sz val="9"/>
        <color theme="1"/>
        <rFont val="Tahoma"/>
        <family val="2"/>
      </rPr>
      <t xml:space="preserve">10. </t>
    </r>
    <r>
      <rPr>
        <sz val="9"/>
        <color theme="1"/>
        <rFont val="Tahoma"/>
        <family val="2"/>
      </rPr>
      <t xml:space="preserve">Approved in Order No. P.U. 27 (2024). See Newfoundland Power's </t>
    </r>
    <r>
      <rPr>
        <i/>
        <sz val="9"/>
        <color theme="1"/>
        <rFont val="Tahoma"/>
        <family val="2"/>
      </rPr>
      <t>2025 Capital Budget Application</t>
    </r>
    <r>
      <rPr>
        <sz val="9"/>
        <color theme="1"/>
        <rFont val="Tahoma"/>
        <family val="2"/>
      </rPr>
      <t>, Schedule B, pages 77 to 82.</t>
    </r>
  </si>
  <si>
    <r>
      <rPr>
        <vertAlign val="superscript"/>
        <sz val="9"/>
        <color theme="1"/>
        <rFont val="Tahoma"/>
        <family val="2"/>
      </rPr>
      <t xml:space="preserve">11. </t>
    </r>
    <r>
      <rPr>
        <sz val="9"/>
        <color theme="1"/>
        <rFont val="Tahoma"/>
        <family val="2"/>
      </rPr>
      <t xml:space="preserve">Approved in Order No. P.U. 38 (2025). See Newfoundland Power's </t>
    </r>
    <r>
      <rPr>
        <i/>
        <sz val="9"/>
        <color theme="1"/>
        <rFont val="Tahoma"/>
        <family val="2"/>
      </rPr>
      <t>2026 Capital Budget Application</t>
    </r>
    <r>
      <rPr>
        <sz val="9"/>
        <color theme="1"/>
        <rFont val="Tahoma"/>
        <family val="2"/>
      </rPr>
      <t>, Schedule B, pages 74 to 77.</t>
    </r>
  </si>
  <si>
    <r>
      <rPr>
        <vertAlign val="superscript"/>
        <sz val="9"/>
        <color theme="1"/>
        <rFont val="Tahoma"/>
        <family val="2"/>
      </rPr>
      <t xml:space="preserve">12. </t>
    </r>
    <r>
      <rPr>
        <sz val="9"/>
        <color theme="1"/>
        <rFont val="Tahoma"/>
        <family val="2"/>
      </rPr>
      <t xml:space="preserve">Approved in Order No. P.U. 38 (2025). See Newfoundland Power's </t>
    </r>
    <r>
      <rPr>
        <i/>
        <sz val="9"/>
        <color theme="1"/>
        <rFont val="Tahoma"/>
        <family val="2"/>
      </rPr>
      <t>2026 Capital Budget Application</t>
    </r>
    <r>
      <rPr>
        <sz val="9"/>
        <color theme="1"/>
        <rFont val="Tahoma"/>
        <family val="2"/>
      </rPr>
      <t>, Schedule B, pages 90 to 92.</t>
    </r>
  </si>
  <si>
    <r>
      <rPr>
        <vertAlign val="superscript"/>
        <sz val="9"/>
        <color theme="1"/>
        <rFont val="Tahoma"/>
        <family val="2"/>
      </rPr>
      <t xml:space="preserve">13. </t>
    </r>
    <r>
      <rPr>
        <sz val="9"/>
        <color theme="1"/>
        <rFont val="Tahoma"/>
        <family val="2"/>
      </rPr>
      <t xml:space="preserve">Approved in Order No. P.U. 38 (2025). See Newfoundland Power's </t>
    </r>
    <r>
      <rPr>
        <i/>
        <sz val="9"/>
        <color theme="1"/>
        <rFont val="Tahoma"/>
        <family val="2"/>
      </rPr>
      <t>2026 Capital Budget Application</t>
    </r>
    <r>
      <rPr>
        <sz val="9"/>
        <color theme="1"/>
        <rFont val="Tahoma"/>
        <family val="2"/>
      </rPr>
      <t>, Schedule B, pages 87 to 89.</t>
    </r>
  </si>
  <si>
    <r>
      <rPr>
        <vertAlign val="superscript"/>
        <sz val="9"/>
        <color theme="1"/>
        <rFont val="Tahoma"/>
        <family val="2"/>
      </rPr>
      <t xml:space="preserve">14. </t>
    </r>
    <r>
      <rPr>
        <sz val="9"/>
        <color theme="1"/>
        <rFont val="Tahoma"/>
        <family val="2"/>
      </rPr>
      <t xml:space="preserve">Approved in Order No. P.U. 38 (2025). See Newfoundland Power's </t>
    </r>
    <r>
      <rPr>
        <i/>
        <sz val="9"/>
        <color theme="1"/>
        <rFont val="Tahoma"/>
        <family val="2"/>
      </rPr>
      <t>2026 Capital Budget Application</t>
    </r>
    <r>
      <rPr>
        <sz val="9"/>
        <color theme="1"/>
        <rFont val="Tahoma"/>
        <family val="2"/>
      </rPr>
      <t>, Schedule C, page 8.</t>
    </r>
  </si>
  <si>
    <r>
      <rPr>
        <vertAlign val="superscript"/>
        <sz val="9"/>
        <color theme="1"/>
        <rFont val="Tahoma"/>
        <family val="2"/>
      </rPr>
      <t xml:space="preserve">15. </t>
    </r>
    <r>
      <rPr>
        <sz val="9"/>
        <color theme="1"/>
        <rFont val="Tahoma"/>
        <family val="2"/>
      </rPr>
      <t xml:space="preserve">Approved in Order No. P.U. 38 (2025). See Newfoundland Power's </t>
    </r>
    <r>
      <rPr>
        <i/>
        <sz val="9"/>
        <color theme="1"/>
        <rFont val="Tahoma"/>
        <family val="2"/>
      </rPr>
      <t>2026 Capital Budget Application</t>
    </r>
    <r>
      <rPr>
        <sz val="9"/>
        <color theme="1"/>
        <rFont val="Tahoma"/>
        <family val="2"/>
      </rPr>
      <t>, Schedule B, pages 106 to 109.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</si>
</sst>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b/>
      <sz val="11"/>
      <color theme="1"/>
      <name val="Tahoma"/>
    </font>
    <font>
      <sz val="11"/>
      <color theme="1"/>
      <name val="Tahoma"/>
    </font>
    <font>
      <b/>
      <sz val="10.5"/>
      <color theme="1"/>
      <name val="Tahoma"/>
    </font>
    <font>
      <sz val="10.5"/>
      <color theme="1"/>
      <name val="Tahoma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u/>
      <sz val="11"/>
      <color theme="1"/>
      <name val="Tahoma"/>
      <family val="2"/>
    </font>
    <font>
      <vertAlign val="superscript"/>
      <sz val="11"/>
      <color theme="1"/>
      <name val="Tahoma"/>
      <family val="2"/>
    </font>
    <font>
      <sz val="9"/>
      <color theme="1"/>
      <name val="Tahoma"/>
      <family val="2"/>
    </font>
    <font>
      <i/>
      <sz val="9"/>
      <color theme="1"/>
      <name val="Tahoma"/>
      <family val="2"/>
    </font>
    <font>
      <b/>
      <u val="double"/>
      <sz val="11"/>
      <color theme="1"/>
      <name val="Tahoma"/>
      <family val="2"/>
    </font>
    <font>
      <u/>
      <sz val="10.5"/>
      <color theme="1"/>
      <name val="Tahoma"/>
      <family val="2"/>
    </font>
    <font>
      <vertAlign val="superscript"/>
      <sz val="9"/>
      <color theme="1"/>
      <name val="Tahoma"/>
      <family val="2"/>
    </font>
    <font>
      <sz val="11"/>
      <color theme="1"/>
      <name val="Calibri"/>
      <family val="2"/>
      <charset val="1"/>
    </font>
    <font>
      <b/>
      <sz val="11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3" fontId="1" fillId="0" borderId="1" xfId="0" applyNumberFormat="1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3" fontId="6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/>
    <xf numFmtId="3" fontId="7" fillId="0" borderId="0" xfId="0" applyNumberFormat="1" applyFont="1"/>
    <xf numFmtId="0" fontId="1" fillId="0" borderId="0" xfId="0" applyFont="1" applyAlignment="1">
      <alignment horizontal="center" vertical="center"/>
    </xf>
    <xf numFmtId="3" fontId="2" fillId="0" borderId="0" xfId="0" applyNumberFormat="1" applyFont="1"/>
    <xf numFmtId="3" fontId="1" fillId="0" borderId="0" xfId="0" applyNumberFormat="1" applyFont="1"/>
    <xf numFmtId="3" fontId="0" fillId="0" borderId="0" xfId="0" applyNumberFormat="1"/>
    <xf numFmtId="3" fontId="11" fillId="0" borderId="0" xfId="0" applyNumberFormat="1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255C-14EF-4625-9B04-1FA05CCB398F}">
  <sheetPr>
    <pageSetUpPr fitToPage="1"/>
  </sheetPr>
  <dimension ref="A1:N47"/>
  <sheetViews>
    <sheetView zoomScale="55" zoomScaleNormal="55" workbookViewId="0">
      <selection activeCell="B1" sqref="B1:C3"/>
    </sheetView>
  </sheetViews>
  <sheetFormatPr defaultRowHeight="15" customHeight="1"/>
  <cols>
    <col min="2" max="2" width="74" customWidth="1"/>
    <col min="3" max="3" width="15.85546875" customWidth="1"/>
    <col min="5" max="5" width="11.42578125" bestFit="1" customWidth="1"/>
    <col min="6" max="6" width="62.42578125" customWidth="1"/>
    <col min="7" max="7" width="7.140625" bestFit="1" customWidth="1"/>
    <col min="9" max="9" width="8.5703125" bestFit="1" customWidth="1"/>
  </cols>
  <sheetData>
    <row r="1" spans="1:14">
      <c r="A1" s="1"/>
      <c r="B1" s="1"/>
      <c r="C1" s="3"/>
    </row>
    <row r="2" spans="1:14">
      <c r="A2" s="1"/>
      <c r="B2" s="1"/>
      <c r="C2" s="3"/>
    </row>
    <row r="3" spans="1:14">
      <c r="A3" s="1"/>
      <c r="B3" s="1"/>
      <c r="C3" s="1"/>
    </row>
    <row r="4" spans="1:14">
      <c r="A4" s="1"/>
      <c r="B4" s="37" t="s">
        <v>0</v>
      </c>
      <c r="C4" s="37"/>
    </row>
    <row r="5" spans="1:14">
      <c r="A5" s="1"/>
      <c r="B5" s="1"/>
      <c r="C5" s="1"/>
    </row>
    <row r="6" spans="1:14" ht="21" customHeight="1">
      <c r="B6" s="2" t="s">
        <v>1</v>
      </c>
      <c r="C6" s="2" t="s">
        <v>2</v>
      </c>
      <c r="D6" s="1"/>
      <c r="M6" s="1"/>
      <c r="N6" s="1"/>
    </row>
    <row r="7" spans="1:14">
      <c r="B7" s="4" t="s">
        <v>3</v>
      </c>
      <c r="C7" s="5">
        <v>79411</v>
      </c>
      <c r="D7" s="1"/>
      <c r="M7" s="1"/>
      <c r="N7" s="1"/>
    </row>
    <row r="8" spans="1:14">
      <c r="B8" s="4" t="s">
        <v>4</v>
      </c>
      <c r="C8" s="5">
        <v>9723</v>
      </c>
      <c r="D8" s="1"/>
      <c r="M8" s="1"/>
      <c r="N8" s="1"/>
    </row>
    <row r="9" spans="1:14">
      <c r="B9" s="4" t="s">
        <v>5</v>
      </c>
      <c r="C9" s="5">
        <v>9551</v>
      </c>
      <c r="D9" s="1"/>
      <c r="M9" s="1"/>
      <c r="N9" s="1"/>
    </row>
    <row r="10" spans="1:14">
      <c r="B10" s="4" t="s">
        <v>6</v>
      </c>
      <c r="C10" s="5">
        <v>50664</v>
      </c>
      <c r="D10" s="1"/>
      <c r="M10" s="1"/>
      <c r="N10" s="1"/>
    </row>
    <row r="11" spans="1:14">
      <c r="B11" s="2" t="s">
        <v>7</v>
      </c>
      <c r="C11" s="8">
        <f>SUM(C7:C10)</f>
        <v>149349</v>
      </c>
      <c r="D11" s="1"/>
      <c r="M11" s="1"/>
      <c r="N11" s="1"/>
    </row>
    <row r="12" spans="1:14">
      <c r="B12" s="1"/>
      <c r="C12" s="1"/>
      <c r="D12" s="1"/>
      <c r="M12" s="1"/>
      <c r="N12" s="1"/>
    </row>
    <row r="13" spans="1:14">
      <c r="B13" s="6" t="s">
        <v>8</v>
      </c>
      <c r="C13" s="2" t="s">
        <v>2</v>
      </c>
      <c r="D13" s="1"/>
      <c r="M13" s="1"/>
      <c r="N13" s="1"/>
    </row>
    <row r="14" spans="1:14">
      <c r="B14" s="4" t="s">
        <v>9</v>
      </c>
      <c r="C14" s="5">
        <v>59823</v>
      </c>
      <c r="D14" s="1"/>
      <c r="M14" s="1"/>
      <c r="N14" s="1"/>
    </row>
    <row r="15" spans="1:14">
      <c r="B15" s="4" t="s">
        <v>10</v>
      </c>
      <c r="C15" s="5">
        <v>25202</v>
      </c>
      <c r="D15" s="1"/>
      <c r="M15" s="1"/>
      <c r="N15" s="1"/>
    </row>
    <row r="16" spans="1:14">
      <c r="B16" s="4" t="s">
        <v>11</v>
      </c>
      <c r="C16" s="5">
        <v>29397</v>
      </c>
      <c r="D16" s="1"/>
      <c r="M16" s="1"/>
      <c r="N16" s="1"/>
    </row>
    <row r="17" spans="2:14">
      <c r="B17" s="4" t="s">
        <v>12</v>
      </c>
      <c r="C17" s="5">
        <v>2944</v>
      </c>
      <c r="D17" s="1"/>
      <c r="M17" s="1"/>
      <c r="N17" s="1"/>
    </row>
    <row r="18" spans="2:14">
      <c r="B18" s="4" t="s">
        <v>13</v>
      </c>
      <c r="C18" s="5">
        <v>1033</v>
      </c>
      <c r="D18" s="1"/>
      <c r="M18" s="1"/>
      <c r="N18" s="1"/>
    </row>
    <row r="19" spans="2:14">
      <c r="B19" s="4" t="s">
        <v>14</v>
      </c>
      <c r="C19" s="5">
        <v>14194</v>
      </c>
      <c r="D19" s="1"/>
      <c r="M19" s="1"/>
      <c r="N19" s="1"/>
    </row>
    <row r="20" spans="2:14">
      <c r="B20" s="4" t="s">
        <v>15</v>
      </c>
      <c r="C20" s="7">
        <v>149</v>
      </c>
      <c r="D20" s="1"/>
      <c r="M20" s="1"/>
      <c r="N20" s="1"/>
    </row>
    <row r="21" spans="2:14">
      <c r="B21" s="4" t="s">
        <v>16</v>
      </c>
      <c r="C21" s="5">
        <v>3629</v>
      </c>
      <c r="D21" s="1"/>
      <c r="M21" s="1"/>
      <c r="N21" s="1"/>
    </row>
    <row r="22" spans="2:14">
      <c r="B22" s="4" t="s">
        <v>17</v>
      </c>
      <c r="C22" s="5">
        <v>7228</v>
      </c>
      <c r="D22" s="1"/>
      <c r="M22" s="1"/>
      <c r="N22" s="1"/>
    </row>
    <row r="23" spans="2:14">
      <c r="B23" s="4" t="s">
        <v>18</v>
      </c>
      <c r="C23" s="7">
        <v>750</v>
      </c>
      <c r="D23" s="1"/>
      <c r="M23" s="1"/>
      <c r="N23" s="1"/>
    </row>
    <row r="24" spans="2:14" ht="12.75" customHeight="1">
      <c r="B24" s="4" t="s">
        <v>19</v>
      </c>
      <c r="C24" s="5">
        <v>5000</v>
      </c>
      <c r="D24" s="1"/>
      <c r="M24" s="1"/>
      <c r="N24" s="1"/>
    </row>
    <row r="25" spans="2:14">
      <c r="B25" s="2" t="s">
        <v>7</v>
      </c>
      <c r="C25" s="8">
        <f>SUM(C14:C24)</f>
        <v>149349</v>
      </c>
      <c r="D25" s="1"/>
      <c r="M25" s="1"/>
      <c r="N25" s="1"/>
    </row>
    <row r="26" spans="2:14">
      <c r="B26" s="1"/>
      <c r="C26" s="1"/>
      <c r="D26" s="1"/>
      <c r="M26" s="1"/>
      <c r="N26" s="1"/>
    </row>
    <row r="27" spans="2:14">
      <c r="B27" s="1"/>
      <c r="C27" s="1"/>
      <c r="D27" s="1"/>
      <c r="M27" s="1"/>
      <c r="N27" s="1"/>
    </row>
    <row r="28" spans="2:14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</sheetData>
  <mergeCells count="1">
    <mergeCell ref="B4:C4"/>
  </mergeCells>
  <pageMargins left="0.7" right="0.7" top="0.75" bottom="0.75" header="0.3" footer="0.3"/>
  <pageSetup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377C-758D-47FC-9D30-43A4A5FFFECF}">
  <sheetPr>
    <pageSetUpPr fitToPage="1"/>
  </sheetPr>
  <dimension ref="A1:C36"/>
  <sheetViews>
    <sheetView workbookViewId="0">
      <selection activeCell="B1" sqref="B1:C2"/>
    </sheetView>
  </sheetViews>
  <sheetFormatPr defaultRowHeight="15"/>
  <cols>
    <col min="2" max="2" width="58.7109375" customWidth="1"/>
    <col min="3" max="3" width="20.28515625" customWidth="1"/>
  </cols>
  <sheetData>
    <row r="1" spans="1:3">
      <c r="C1" s="3"/>
    </row>
    <row r="2" spans="1:3">
      <c r="C2" s="3"/>
    </row>
    <row r="4" spans="1:3" ht="59.25" customHeight="1">
      <c r="A4" s="39" t="s">
        <v>20</v>
      </c>
      <c r="B4" s="39"/>
      <c r="C4" s="39"/>
    </row>
    <row r="5" spans="1:3">
      <c r="A5" s="38" t="s">
        <v>21</v>
      </c>
      <c r="B5" s="38"/>
      <c r="C5" s="10" t="s">
        <v>2</v>
      </c>
    </row>
    <row r="6" spans="1:3">
      <c r="A6" s="9"/>
      <c r="B6" s="9"/>
      <c r="C6" s="10"/>
    </row>
    <row r="7" spans="1:3">
      <c r="A7" s="11" t="s">
        <v>9</v>
      </c>
      <c r="B7" s="12"/>
      <c r="C7" s="13"/>
    </row>
    <row r="8" spans="1:3">
      <c r="A8" s="14"/>
      <c r="B8" s="15" t="s">
        <v>22</v>
      </c>
      <c r="C8" s="16">
        <v>13852</v>
      </c>
    </row>
    <row r="9" spans="1:3">
      <c r="A9" s="14"/>
      <c r="B9" s="15" t="s">
        <v>23</v>
      </c>
      <c r="C9" s="17">
        <v>8319</v>
      </c>
    </row>
    <row r="10" spans="1:3">
      <c r="A10" s="14"/>
      <c r="B10" s="15" t="s">
        <v>24</v>
      </c>
      <c r="C10" s="17">
        <v>5573</v>
      </c>
    </row>
    <row r="11" spans="1:3">
      <c r="A11" s="14"/>
      <c r="B11" s="15" t="s">
        <v>25</v>
      </c>
      <c r="C11" s="17">
        <v>5502</v>
      </c>
    </row>
    <row r="12" spans="1:3">
      <c r="A12" s="14"/>
      <c r="B12" s="15" t="s">
        <v>26</v>
      </c>
      <c r="C12" s="17">
        <v>4943</v>
      </c>
    </row>
    <row r="13" spans="1:3">
      <c r="A13" s="14"/>
      <c r="B13" s="15" t="s">
        <v>27</v>
      </c>
      <c r="C13" s="17">
        <v>3872</v>
      </c>
    </row>
    <row r="14" spans="1:3">
      <c r="A14" s="14"/>
      <c r="B14" s="15" t="s">
        <v>28</v>
      </c>
      <c r="C14" s="17">
        <v>3520</v>
      </c>
    </row>
    <row r="15" spans="1:3">
      <c r="A15" s="14"/>
      <c r="B15" s="15" t="s">
        <v>29</v>
      </c>
      <c r="C15" s="17">
        <v>2496</v>
      </c>
    </row>
    <row r="16" spans="1:3">
      <c r="A16" s="14"/>
      <c r="B16" s="15" t="s">
        <v>30</v>
      </c>
      <c r="C16" s="17">
        <v>1828</v>
      </c>
    </row>
    <row r="17" spans="1:3">
      <c r="A17" s="14"/>
      <c r="B17" s="15" t="s">
        <v>31</v>
      </c>
      <c r="C17" s="17">
        <v>1284</v>
      </c>
    </row>
    <row r="18" spans="1:3">
      <c r="A18" s="14"/>
      <c r="B18" s="15" t="s">
        <v>32</v>
      </c>
      <c r="C18" s="17">
        <v>972</v>
      </c>
    </row>
    <row r="19" spans="1:3">
      <c r="A19" s="14"/>
      <c r="B19" s="15" t="s">
        <v>33</v>
      </c>
      <c r="C19" s="17">
        <v>936</v>
      </c>
    </row>
    <row r="20" spans="1:3">
      <c r="A20" s="14"/>
      <c r="B20" s="15" t="s">
        <v>34</v>
      </c>
      <c r="C20" s="18">
        <v>789</v>
      </c>
    </row>
    <row r="21" spans="1:3">
      <c r="A21" s="14"/>
      <c r="B21" s="19" t="s">
        <v>35</v>
      </c>
      <c r="C21" s="20">
        <f>SUM(C8:C20)</f>
        <v>53886</v>
      </c>
    </row>
    <row r="22" spans="1:3">
      <c r="A22" s="14"/>
      <c r="B22" s="19"/>
      <c r="C22" s="20"/>
    </row>
    <row r="23" spans="1:3">
      <c r="A23" s="11" t="s">
        <v>10</v>
      </c>
      <c r="B23" s="14"/>
      <c r="C23" s="16"/>
    </row>
    <row r="24" spans="1:3">
      <c r="A24" s="14"/>
      <c r="B24" s="15" t="s">
        <v>36</v>
      </c>
      <c r="C24" s="21">
        <v>4613</v>
      </c>
    </row>
    <row r="25" spans="1:3">
      <c r="A25" s="14"/>
      <c r="B25" s="19" t="s">
        <v>37</v>
      </c>
      <c r="C25" s="20">
        <f>SUM(C24)</f>
        <v>4613</v>
      </c>
    </row>
    <row r="26" spans="1:3">
      <c r="A26" s="14"/>
      <c r="B26" s="14"/>
      <c r="C26" s="16"/>
    </row>
    <row r="27" spans="1:3">
      <c r="A27" s="11" t="s">
        <v>11</v>
      </c>
      <c r="B27" s="14"/>
      <c r="C27" s="16"/>
    </row>
    <row r="28" spans="1:3">
      <c r="A28" s="14"/>
      <c r="B28" s="14" t="s">
        <v>38</v>
      </c>
      <c r="C28" s="16">
        <v>3465</v>
      </c>
    </row>
    <row r="29" spans="1:3">
      <c r="A29" s="14"/>
      <c r="B29" s="14" t="s">
        <v>39</v>
      </c>
      <c r="C29" s="21">
        <v>2341</v>
      </c>
    </row>
    <row r="30" spans="1:3">
      <c r="A30" s="14"/>
      <c r="B30" s="11" t="s">
        <v>40</v>
      </c>
      <c r="C30" s="20">
        <f>SUM(C28:C29)</f>
        <v>5806</v>
      </c>
    </row>
    <row r="31" spans="1:3">
      <c r="A31" s="14"/>
      <c r="B31" s="14"/>
      <c r="C31" s="16"/>
    </row>
    <row r="32" spans="1:3">
      <c r="A32" s="11" t="s">
        <v>12</v>
      </c>
      <c r="B32" s="14"/>
      <c r="C32" s="16"/>
    </row>
    <row r="33" spans="1:3">
      <c r="A33" s="14"/>
      <c r="B33" s="14" t="s">
        <v>41</v>
      </c>
      <c r="C33" s="16">
        <v>1531</v>
      </c>
    </row>
    <row r="34" spans="1:3">
      <c r="A34" s="14"/>
      <c r="B34" s="14" t="s">
        <v>42</v>
      </c>
      <c r="C34" s="21">
        <v>764</v>
      </c>
    </row>
    <row r="35" spans="1:3">
      <c r="A35" s="14"/>
      <c r="B35" s="11" t="s">
        <v>43</v>
      </c>
      <c r="C35" s="20">
        <v>2295</v>
      </c>
    </row>
    <row r="36" spans="1:3">
      <c r="A36" s="14"/>
      <c r="B36" s="11"/>
      <c r="C36" s="20"/>
    </row>
  </sheetData>
  <mergeCells count="2">
    <mergeCell ref="A5:B5"/>
    <mergeCell ref="A4:C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D7AF6-873C-4943-B4F1-301A2AC3835B}">
  <sheetPr>
    <pageSetUpPr fitToPage="1"/>
  </sheetPr>
  <dimension ref="A1:C29"/>
  <sheetViews>
    <sheetView workbookViewId="0">
      <selection activeCell="B1" sqref="B1:C2"/>
    </sheetView>
  </sheetViews>
  <sheetFormatPr defaultRowHeight="15"/>
  <cols>
    <col min="1" max="1" width="24.42578125" customWidth="1"/>
    <col min="2" max="2" width="58" customWidth="1"/>
    <col min="3" max="3" width="17.28515625" customWidth="1"/>
  </cols>
  <sheetData>
    <row r="1" spans="1:3">
      <c r="C1" s="3"/>
    </row>
    <row r="2" spans="1:3">
      <c r="C2" s="3"/>
    </row>
    <row r="4" spans="1:3" ht="43.9" customHeight="1">
      <c r="A4" s="39" t="s">
        <v>20</v>
      </c>
      <c r="B4" s="39"/>
      <c r="C4" s="39"/>
    </row>
    <row r="5" spans="1:3">
      <c r="A5" s="38" t="s">
        <v>21</v>
      </c>
      <c r="B5" s="38"/>
      <c r="C5" s="10" t="s">
        <v>2</v>
      </c>
    </row>
    <row r="6" spans="1:3">
      <c r="A6" s="9"/>
      <c r="B6" s="9"/>
      <c r="C6" s="10"/>
    </row>
    <row r="7" spans="1:3">
      <c r="A7" s="11" t="s">
        <v>14</v>
      </c>
      <c r="B7" s="14"/>
      <c r="C7" s="14"/>
    </row>
    <row r="8" spans="1:3">
      <c r="A8" s="14"/>
      <c r="B8" s="14" t="s">
        <v>44</v>
      </c>
      <c r="C8" s="16">
        <v>1974</v>
      </c>
    </row>
    <row r="9" spans="1:3">
      <c r="A9" s="14"/>
      <c r="B9" s="14" t="s">
        <v>45</v>
      </c>
      <c r="C9" s="16">
        <v>1899</v>
      </c>
    </row>
    <row r="10" spans="1:3">
      <c r="A10" s="14"/>
      <c r="B10" s="14" t="s">
        <v>46</v>
      </c>
      <c r="C10" s="16">
        <v>1442</v>
      </c>
    </row>
    <row r="11" spans="1:3">
      <c r="A11" s="14"/>
      <c r="B11" s="14" t="s">
        <v>47</v>
      </c>
      <c r="C11" s="16">
        <v>962</v>
      </c>
    </row>
    <row r="12" spans="1:3">
      <c r="A12" s="14"/>
      <c r="B12" s="14" t="s">
        <v>48</v>
      </c>
      <c r="C12" s="21">
        <v>784</v>
      </c>
    </row>
    <row r="13" spans="1:3">
      <c r="A13" s="14"/>
      <c r="B13" s="11" t="s">
        <v>49</v>
      </c>
      <c r="C13" s="20">
        <f>SUM(C8:C12)</f>
        <v>7061</v>
      </c>
    </row>
    <row r="14" spans="1:3">
      <c r="A14" s="14"/>
      <c r="B14" s="11"/>
      <c r="C14" s="20"/>
    </row>
    <row r="15" spans="1:3">
      <c r="A15" s="11" t="s">
        <v>18</v>
      </c>
      <c r="B15" s="14"/>
      <c r="C15" s="14"/>
    </row>
    <row r="16" spans="1:3" ht="16.5">
      <c r="A16" s="14"/>
      <c r="B16" s="14" t="s">
        <v>50</v>
      </c>
      <c r="C16" s="21">
        <v>750</v>
      </c>
    </row>
    <row r="17" spans="1:3">
      <c r="A17" s="14"/>
      <c r="B17" s="11" t="s">
        <v>51</v>
      </c>
      <c r="C17" s="20">
        <f>SUM(C16)</f>
        <v>750</v>
      </c>
    </row>
    <row r="18" spans="1:3">
      <c r="A18" s="14"/>
      <c r="B18" s="14"/>
      <c r="C18" s="14"/>
    </row>
    <row r="19" spans="1:3">
      <c r="A19" s="11" t="s">
        <v>19</v>
      </c>
      <c r="B19" s="14"/>
      <c r="C19" s="14"/>
    </row>
    <row r="20" spans="1:3">
      <c r="A20" s="14"/>
      <c r="B20" s="14" t="s">
        <v>19</v>
      </c>
      <c r="C20" s="21">
        <v>5000</v>
      </c>
    </row>
    <row r="21" spans="1:3">
      <c r="A21" s="14"/>
      <c r="B21" s="11" t="s">
        <v>52</v>
      </c>
      <c r="C21" s="20">
        <f>SUM(C20)</f>
        <v>5000</v>
      </c>
    </row>
    <row r="22" spans="1:3">
      <c r="A22" s="14"/>
      <c r="B22" s="14"/>
      <c r="C22" s="14"/>
    </row>
    <row r="23" spans="1:3">
      <c r="A23" s="40" t="s">
        <v>53</v>
      </c>
      <c r="B23" s="40"/>
      <c r="C23" s="26">
        <f>'Page 2 of 7'!C21+'Page 2 of 7'!C25+'Page 2 of 7'!C30+'Page 2 of 7'!C35+'Page 3 of 7'!C13+'Page 3 of 7'!C17+'Page 3 of 7'!C21</f>
        <v>79411</v>
      </c>
    </row>
    <row r="24" spans="1:3">
      <c r="A24" s="14"/>
      <c r="B24" s="14"/>
      <c r="C24" s="14"/>
    </row>
    <row r="29" spans="1:3" ht="39.6" customHeight="1">
      <c r="A29" s="41" t="s">
        <v>54</v>
      </c>
      <c r="B29" s="41"/>
      <c r="C29" s="41"/>
    </row>
  </sheetData>
  <mergeCells count="4">
    <mergeCell ref="A5:B5"/>
    <mergeCell ref="A23:B23"/>
    <mergeCell ref="A29:C29"/>
    <mergeCell ref="A4:C4"/>
  </mergeCell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3E84-957F-45C4-9E3C-335384244BA5}">
  <dimension ref="A1:C39"/>
  <sheetViews>
    <sheetView workbookViewId="0">
      <selection activeCell="C1" sqref="C1:C2"/>
    </sheetView>
  </sheetViews>
  <sheetFormatPr defaultRowHeight="15"/>
  <cols>
    <col min="1" max="1" width="14.42578125" customWidth="1"/>
    <col min="2" max="2" width="50.140625" bestFit="1" customWidth="1"/>
    <col min="3" max="3" width="24.140625" bestFit="1" customWidth="1"/>
  </cols>
  <sheetData>
    <row r="1" spans="1:3">
      <c r="C1" s="3"/>
    </row>
    <row r="2" spans="1:3">
      <c r="C2" s="3"/>
    </row>
    <row r="4" spans="1:3" ht="51.6" customHeight="1">
      <c r="A4" s="39" t="s">
        <v>55</v>
      </c>
      <c r="B4" s="39"/>
      <c r="C4" s="39"/>
    </row>
    <row r="5" spans="1:3">
      <c r="A5" s="38" t="s">
        <v>21</v>
      </c>
      <c r="B5" s="38"/>
      <c r="C5" s="22" t="s">
        <v>2</v>
      </c>
    </row>
    <row r="6" spans="1:3">
      <c r="A6" s="9"/>
      <c r="B6" s="9"/>
      <c r="C6" s="22"/>
    </row>
    <row r="7" spans="1:3">
      <c r="A7" s="11" t="s">
        <v>9</v>
      </c>
      <c r="B7" s="9"/>
      <c r="C7" s="22"/>
    </row>
    <row r="8" spans="1:3">
      <c r="B8" s="1" t="s">
        <v>56</v>
      </c>
      <c r="C8" s="23">
        <v>685</v>
      </c>
    </row>
    <row r="9" spans="1:3">
      <c r="B9" s="1" t="s">
        <v>57</v>
      </c>
      <c r="C9" s="23">
        <v>662</v>
      </c>
    </row>
    <row r="10" spans="1:3">
      <c r="B10" s="1" t="s">
        <v>58</v>
      </c>
      <c r="C10" s="23">
        <v>616</v>
      </c>
    </row>
    <row r="11" spans="1:3">
      <c r="B11" s="1" t="s">
        <v>59</v>
      </c>
      <c r="C11" s="23">
        <v>573</v>
      </c>
    </row>
    <row r="12" spans="1:3">
      <c r="B12" s="1" t="s">
        <v>60</v>
      </c>
      <c r="C12" s="23">
        <v>397</v>
      </c>
    </row>
    <row r="13" spans="1:3">
      <c r="B13" s="1" t="s">
        <v>61</v>
      </c>
      <c r="C13" s="21">
        <v>249</v>
      </c>
    </row>
    <row r="14" spans="1:3">
      <c r="B14" s="2" t="s">
        <v>35</v>
      </c>
      <c r="C14" s="24">
        <f>SUM(C8:C13)</f>
        <v>3182</v>
      </c>
    </row>
    <row r="15" spans="1:3">
      <c r="B15" s="2"/>
      <c r="C15" s="24"/>
    </row>
    <row r="16" spans="1:3">
      <c r="A16" s="11" t="s">
        <v>10</v>
      </c>
      <c r="B16" s="1"/>
      <c r="C16" s="23"/>
    </row>
    <row r="17" spans="1:3">
      <c r="B17" s="1" t="s">
        <v>62</v>
      </c>
      <c r="C17" s="23">
        <v>743</v>
      </c>
    </row>
    <row r="18" spans="1:3">
      <c r="B18" s="1" t="s">
        <v>63</v>
      </c>
      <c r="C18" s="21">
        <v>369</v>
      </c>
    </row>
    <row r="19" spans="1:3">
      <c r="B19" s="2" t="s">
        <v>37</v>
      </c>
      <c r="C19" s="24">
        <f>SUM(C17:C18)</f>
        <v>1112</v>
      </c>
    </row>
    <row r="20" spans="1:3">
      <c r="B20" s="2"/>
      <c r="C20" s="24"/>
    </row>
    <row r="21" spans="1:3">
      <c r="A21" s="11" t="s">
        <v>11</v>
      </c>
      <c r="B21" s="1"/>
      <c r="C21" s="23"/>
    </row>
    <row r="22" spans="1:3">
      <c r="B22" s="1" t="s">
        <v>64</v>
      </c>
      <c r="C22" s="21">
        <v>715</v>
      </c>
    </row>
    <row r="23" spans="1:3">
      <c r="B23" s="2" t="s">
        <v>40</v>
      </c>
      <c r="C23" s="24">
        <v>715</v>
      </c>
    </row>
    <row r="24" spans="1:3">
      <c r="B24" s="1"/>
      <c r="C24" s="23"/>
    </row>
    <row r="25" spans="1:3">
      <c r="A25" s="11" t="s">
        <v>13</v>
      </c>
      <c r="B25" s="1"/>
      <c r="C25" s="23"/>
    </row>
    <row r="26" spans="1:3">
      <c r="B26" s="1" t="s">
        <v>65</v>
      </c>
      <c r="C26" s="23">
        <v>705</v>
      </c>
    </row>
    <row r="27" spans="1:3">
      <c r="B27" s="1" t="s">
        <v>66</v>
      </c>
      <c r="C27" s="21">
        <v>328</v>
      </c>
    </row>
    <row r="28" spans="1:3">
      <c r="B28" s="2" t="s">
        <v>67</v>
      </c>
      <c r="C28" s="24">
        <f>SUM(C26:C27)</f>
        <v>1033</v>
      </c>
    </row>
    <row r="29" spans="1:3">
      <c r="B29" s="1"/>
      <c r="C29" s="23"/>
    </row>
    <row r="30" spans="1:3">
      <c r="A30" s="11" t="s">
        <v>14</v>
      </c>
      <c r="B30" s="1"/>
      <c r="C30" s="23"/>
    </row>
    <row r="31" spans="1:3">
      <c r="B31" s="1" t="s">
        <v>68</v>
      </c>
      <c r="C31" s="21">
        <v>465</v>
      </c>
    </row>
    <row r="32" spans="1:3">
      <c r="B32" s="2" t="s">
        <v>69</v>
      </c>
      <c r="C32" s="24">
        <v>465</v>
      </c>
    </row>
    <row r="33" spans="1:3">
      <c r="B33" s="1"/>
      <c r="C33" s="23"/>
    </row>
    <row r="34" spans="1:3">
      <c r="B34" s="1"/>
      <c r="C34" s="23"/>
    </row>
    <row r="35" spans="1:3">
      <c r="B35" s="1"/>
      <c r="C35" s="23"/>
    </row>
    <row r="36" spans="1:3">
      <c r="A36" s="1"/>
      <c r="B36" s="1"/>
      <c r="C36" s="25"/>
    </row>
    <row r="37" spans="1:3">
      <c r="A37" s="1"/>
      <c r="B37" s="1"/>
      <c r="C37" s="25"/>
    </row>
    <row r="38" spans="1:3">
      <c r="A38" s="1"/>
      <c r="B38" s="1"/>
      <c r="C38" s="25"/>
    </row>
    <row r="39" spans="1:3">
      <c r="A39" s="1"/>
      <c r="B39" s="1"/>
      <c r="C39" s="25"/>
    </row>
  </sheetData>
  <mergeCells count="2">
    <mergeCell ref="A4:C4"/>
    <mergeCell ref="A5:B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E3075-A405-4D8A-92B5-3CD9275AC82A}">
  <dimension ref="A1:C20"/>
  <sheetViews>
    <sheetView workbookViewId="0">
      <selection activeCell="B1" sqref="B1:C2"/>
    </sheetView>
  </sheetViews>
  <sheetFormatPr defaultRowHeight="15"/>
  <cols>
    <col min="1" max="1" width="13.28515625" customWidth="1"/>
    <col min="2" max="2" width="50.140625" bestFit="1" customWidth="1"/>
    <col min="3" max="3" width="17.28515625" customWidth="1"/>
  </cols>
  <sheetData>
    <row r="1" spans="1:3">
      <c r="C1" s="3"/>
    </row>
    <row r="2" spans="1:3">
      <c r="C2" s="3"/>
    </row>
    <row r="4" spans="1:3" ht="43.15" customHeight="1">
      <c r="A4" s="39" t="s">
        <v>55</v>
      </c>
      <c r="B4" s="39"/>
      <c r="C4" s="39"/>
    </row>
    <row r="5" spans="1:3">
      <c r="A5" s="38" t="s">
        <v>21</v>
      </c>
      <c r="B5" s="38"/>
      <c r="C5" s="22" t="s">
        <v>2</v>
      </c>
    </row>
    <row r="6" spans="1:3">
      <c r="A6" s="9"/>
      <c r="B6" s="9"/>
      <c r="C6" s="22"/>
    </row>
    <row r="7" spans="1:3">
      <c r="B7" s="2"/>
      <c r="C7" s="24"/>
    </row>
    <row r="8" spans="1:3">
      <c r="A8" s="11" t="s">
        <v>15</v>
      </c>
      <c r="B8" s="1"/>
      <c r="C8" s="23"/>
    </row>
    <row r="9" spans="1:3">
      <c r="B9" s="1" t="s">
        <v>70</v>
      </c>
      <c r="C9" s="21">
        <v>149</v>
      </c>
    </row>
    <row r="10" spans="1:3">
      <c r="B10" s="2" t="s">
        <v>71</v>
      </c>
      <c r="C10" s="24">
        <v>149</v>
      </c>
    </row>
    <row r="11" spans="1:3">
      <c r="B11" s="1"/>
      <c r="C11" s="23"/>
    </row>
    <row r="12" spans="1:3">
      <c r="A12" s="11" t="s">
        <v>16</v>
      </c>
      <c r="B12" s="1"/>
      <c r="C12" s="23"/>
    </row>
    <row r="13" spans="1:3">
      <c r="B13" s="1" t="s">
        <v>72</v>
      </c>
      <c r="C13" s="23">
        <v>731</v>
      </c>
    </row>
    <row r="14" spans="1:3">
      <c r="B14" s="1" t="s">
        <v>73</v>
      </c>
      <c r="C14" s="23">
        <v>642</v>
      </c>
    </row>
    <row r="15" spans="1:3">
      <c r="B15" s="1" t="s">
        <v>74</v>
      </c>
      <c r="C15" s="23">
        <v>626</v>
      </c>
    </row>
    <row r="16" spans="1:3">
      <c r="B16" s="1" t="s">
        <v>75</v>
      </c>
      <c r="C16" s="23">
        <v>568</v>
      </c>
    </row>
    <row r="17" spans="2:3">
      <c r="B17" s="1" t="s">
        <v>76</v>
      </c>
      <c r="C17" s="21">
        <v>500</v>
      </c>
    </row>
    <row r="18" spans="2:3">
      <c r="B18" s="2" t="s">
        <v>77</v>
      </c>
      <c r="C18" s="24">
        <f>SUM(C13:C17)</f>
        <v>3067</v>
      </c>
    </row>
    <row r="19" spans="2:3">
      <c r="B19" s="1"/>
      <c r="C19" s="23"/>
    </row>
    <row r="20" spans="2:3">
      <c r="B20" s="2" t="s">
        <v>53</v>
      </c>
      <c r="C20" s="26">
        <f>'Page 4 of 7'!C14+'Page 4 of 7'!C19+'Page 4 of 7'!C23+'Page 4 of 7'!C28+'Page 4 of 7'!C32+C10+C18</f>
        <v>9723</v>
      </c>
    </row>
  </sheetData>
  <mergeCells count="2">
    <mergeCell ref="A4:C4"/>
    <mergeCell ref="A5:B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C851-D30C-4DF3-A496-934479C18050}">
  <sheetPr>
    <pageSetUpPr fitToPage="1"/>
  </sheetPr>
  <dimension ref="A1:F27"/>
  <sheetViews>
    <sheetView workbookViewId="0">
      <selection activeCell="L22" sqref="L22"/>
    </sheetView>
  </sheetViews>
  <sheetFormatPr defaultColWidth="8.85546875" defaultRowHeight="15"/>
  <cols>
    <col min="1" max="1" width="30.5703125" customWidth="1"/>
    <col min="2" max="2" width="56.5703125" customWidth="1"/>
  </cols>
  <sheetData>
    <row r="1" spans="1:6">
      <c r="F1" s="3"/>
    </row>
    <row r="2" spans="1:6">
      <c r="F2" s="3"/>
    </row>
    <row r="4" spans="1:6" ht="42" customHeight="1">
      <c r="A4" s="39" t="s">
        <v>78</v>
      </c>
      <c r="B4" s="36"/>
      <c r="C4" s="36"/>
      <c r="D4" s="36"/>
      <c r="E4" s="36"/>
      <c r="F4" s="36"/>
    </row>
    <row r="5" spans="1:6">
      <c r="A5" s="36"/>
      <c r="B5" s="36"/>
      <c r="C5" s="36"/>
      <c r="D5" s="36"/>
      <c r="E5" s="36"/>
      <c r="F5" s="36"/>
    </row>
    <row r="6" spans="1:6">
      <c r="A6" s="22"/>
      <c r="B6" s="22"/>
      <c r="C6" s="22"/>
      <c r="D6" s="22"/>
      <c r="E6" s="22"/>
      <c r="F6" s="22"/>
    </row>
    <row r="7" spans="1:6">
      <c r="A7" s="27" t="s">
        <v>8</v>
      </c>
      <c r="B7" s="27" t="s">
        <v>79</v>
      </c>
      <c r="C7" s="28">
        <v>2027</v>
      </c>
      <c r="D7" s="28">
        <v>2028</v>
      </c>
      <c r="E7" s="28">
        <v>2029</v>
      </c>
      <c r="F7" s="28" t="s">
        <v>53</v>
      </c>
    </row>
    <row r="8" spans="1:6">
      <c r="A8" s="29" t="s">
        <v>9</v>
      </c>
      <c r="B8" s="29" t="s">
        <v>80</v>
      </c>
      <c r="C8" s="30">
        <v>871</v>
      </c>
      <c r="D8" s="30">
        <v>2069</v>
      </c>
      <c r="E8" s="30" t="s">
        <v>81</v>
      </c>
      <c r="F8" s="30">
        <f t="shared" ref="F8:F21" si="0">SUM(C8:E8)</f>
        <v>2940</v>
      </c>
    </row>
    <row r="9" spans="1:6">
      <c r="A9" s="29" t="s">
        <v>9</v>
      </c>
      <c r="B9" s="29" t="s">
        <v>82</v>
      </c>
      <c r="C9" s="30">
        <v>595</v>
      </c>
      <c r="D9" s="30">
        <v>610</v>
      </c>
      <c r="E9" s="30" t="s">
        <v>81</v>
      </c>
      <c r="F9" s="30">
        <f t="shared" si="0"/>
        <v>1205</v>
      </c>
    </row>
    <row r="10" spans="1:6">
      <c r="A10" s="29" t="s">
        <v>9</v>
      </c>
      <c r="B10" s="29" t="s">
        <v>83</v>
      </c>
      <c r="C10" s="30">
        <v>402</v>
      </c>
      <c r="D10" s="30">
        <v>958</v>
      </c>
      <c r="E10" s="30" t="s">
        <v>81</v>
      </c>
      <c r="F10" s="30">
        <f t="shared" si="0"/>
        <v>1360</v>
      </c>
    </row>
    <row r="11" spans="1:6">
      <c r="A11" s="29" t="s">
        <v>10</v>
      </c>
      <c r="B11" s="29" t="s">
        <v>84</v>
      </c>
      <c r="C11" s="30">
        <v>528</v>
      </c>
      <c r="D11" s="30">
        <v>5700</v>
      </c>
      <c r="E11" s="30" t="s">
        <v>81</v>
      </c>
      <c r="F11" s="30">
        <f t="shared" si="0"/>
        <v>6228</v>
      </c>
    </row>
    <row r="12" spans="1:6">
      <c r="A12" s="29" t="s">
        <v>10</v>
      </c>
      <c r="B12" s="29" t="s">
        <v>85</v>
      </c>
      <c r="C12" s="30">
        <v>74</v>
      </c>
      <c r="D12" s="30">
        <v>1426</v>
      </c>
      <c r="E12" s="30" t="s">
        <v>81</v>
      </c>
      <c r="F12" s="30">
        <f t="shared" si="0"/>
        <v>1500</v>
      </c>
    </row>
    <row r="13" spans="1:6">
      <c r="A13" s="29" t="s">
        <v>10</v>
      </c>
      <c r="B13" s="29" t="s">
        <v>86</v>
      </c>
      <c r="C13" s="30">
        <v>990</v>
      </c>
      <c r="D13" s="30">
        <v>3894</v>
      </c>
      <c r="E13" s="30">
        <v>5049</v>
      </c>
      <c r="F13" s="30">
        <f t="shared" si="0"/>
        <v>9933</v>
      </c>
    </row>
    <row r="14" spans="1:6">
      <c r="A14" s="29" t="s">
        <v>10</v>
      </c>
      <c r="B14" s="29" t="s">
        <v>87</v>
      </c>
      <c r="C14" s="30">
        <v>299</v>
      </c>
      <c r="D14" s="30">
        <v>925</v>
      </c>
      <c r="E14" s="30" t="s">
        <v>81</v>
      </c>
      <c r="F14" s="30">
        <f t="shared" si="0"/>
        <v>1224</v>
      </c>
    </row>
    <row r="15" spans="1:6">
      <c r="A15" s="29" t="s">
        <v>10</v>
      </c>
      <c r="B15" s="29" t="s">
        <v>88</v>
      </c>
      <c r="C15" s="30">
        <v>99</v>
      </c>
      <c r="D15" s="30">
        <v>3186</v>
      </c>
      <c r="E15" s="30" t="s">
        <v>81</v>
      </c>
      <c r="F15" s="30">
        <f t="shared" si="0"/>
        <v>3285</v>
      </c>
    </row>
    <row r="16" spans="1:6">
      <c r="A16" s="29" t="s">
        <v>10</v>
      </c>
      <c r="B16" s="29" t="s">
        <v>89</v>
      </c>
      <c r="C16" s="30">
        <v>73</v>
      </c>
      <c r="D16" s="30">
        <v>86</v>
      </c>
      <c r="E16" s="30">
        <v>2175</v>
      </c>
      <c r="F16" s="30">
        <f t="shared" si="0"/>
        <v>2334</v>
      </c>
    </row>
    <row r="17" spans="1:6">
      <c r="A17" s="29" t="s">
        <v>10</v>
      </c>
      <c r="B17" s="29" t="s">
        <v>90</v>
      </c>
      <c r="C17" s="30">
        <v>75</v>
      </c>
      <c r="D17" s="30">
        <v>71</v>
      </c>
      <c r="E17" s="30">
        <v>2758</v>
      </c>
      <c r="F17" s="30">
        <f t="shared" si="0"/>
        <v>2904</v>
      </c>
    </row>
    <row r="18" spans="1:6">
      <c r="A18" s="29" t="s">
        <v>10</v>
      </c>
      <c r="B18" s="29" t="s">
        <v>91</v>
      </c>
      <c r="C18" s="30">
        <v>66</v>
      </c>
      <c r="D18" s="30">
        <v>64</v>
      </c>
      <c r="E18" s="30">
        <v>2565</v>
      </c>
      <c r="F18" s="30">
        <f t="shared" si="0"/>
        <v>2695</v>
      </c>
    </row>
    <row r="19" spans="1:6">
      <c r="A19" s="29" t="s">
        <v>12</v>
      </c>
      <c r="B19" s="29" t="s">
        <v>92</v>
      </c>
      <c r="C19" s="30">
        <v>649</v>
      </c>
      <c r="D19" s="30">
        <v>1079</v>
      </c>
      <c r="E19" s="30" t="s">
        <v>81</v>
      </c>
      <c r="F19" s="30">
        <f t="shared" si="0"/>
        <v>1728</v>
      </c>
    </row>
    <row r="20" spans="1:6">
      <c r="A20" s="29" t="s">
        <v>14</v>
      </c>
      <c r="B20" s="29" t="s">
        <v>93</v>
      </c>
      <c r="C20" s="30">
        <v>320</v>
      </c>
      <c r="D20" s="30">
        <v>320</v>
      </c>
      <c r="E20" s="30">
        <v>320</v>
      </c>
      <c r="F20" s="30">
        <f t="shared" si="0"/>
        <v>960</v>
      </c>
    </row>
    <row r="21" spans="1:6">
      <c r="A21" s="29" t="s">
        <v>17</v>
      </c>
      <c r="B21" s="29" t="s">
        <v>94</v>
      </c>
      <c r="C21" s="31">
        <v>4510</v>
      </c>
      <c r="D21" s="31">
        <v>2916</v>
      </c>
      <c r="E21" s="31" t="s">
        <v>81</v>
      </c>
      <c r="F21" s="31">
        <f t="shared" si="0"/>
        <v>7426</v>
      </c>
    </row>
    <row r="22" spans="1:6">
      <c r="A22" s="37" t="s">
        <v>53</v>
      </c>
      <c r="B22" s="37"/>
      <c r="C22" s="26">
        <f>SUM(C8:C21)</f>
        <v>9551</v>
      </c>
      <c r="D22" s="26">
        <f>SUM(D8:D21)</f>
        <v>23304</v>
      </c>
      <c r="E22" s="26">
        <f>SUM(E8:E21)</f>
        <v>12867</v>
      </c>
      <c r="F22" s="26">
        <f>SUM(F8:F21)</f>
        <v>45722</v>
      </c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</sheetData>
  <mergeCells count="3">
    <mergeCell ref="A4:F4"/>
    <mergeCell ref="A22:B22"/>
    <mergeCell ref="A5:F5"/>
  </mergeCells>
  <pageMargins left="0.7" right="0.7" top="0.75" bottom="0.75" header="0.3" footer="0.3"/>
  <pageSetup scale="9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550E-833A-4012-8535-38ADD5A6870E}">
  <sheetPr>
    <pageSetUpPr fitToPage="1"/>
  </sheetPr>
  <dimension ref="A1:H40"/>
  <sheetViews>
    <sheetView tabSelected="1" workbookViewId="0">
      <selection activeCell="K8" sqref="K8"/>
    </sheetView>
  </sheetViews>
  <sheetFormatPr defaultColWidth="8.85546875" defaultRowHeight="15"/>
  <cols>
    <col min="1" max="1" width="21.5703125" customWidth="1"/>
    <col min="2" max="2" width="52.85546875" bestFit="1" customWidth="1"/>
    <col min="3" max="8" width="10" customWidth="1"/>
  </cols>
  <sheetData>
    <row r="1" spans="1:8">
      <c r="G1" s="3"/>
    </row>
    <row r="2" spans="1:8">
      <c r="G2" s="3"/>
    </row>
    <row r="4" spans="1:8" ht="28.5" customHeight="1">
      <c r="A4" s="43" t="s">
        <v>95</v>
      </c>
      <c r="B4" s="42"/>
      <c r="C4" s="42"/>
      <c r="D4" s="42"/>
      <c r="E4" s="42"/>
      <c r="F4" s="42"/>
      <c r="G4" s="42"/>
    </row>
    <row r="5" spans="1:8">
      <c r="A5" s="42"/>
      <c r="B5" s="42"/>
      <c r="C5" s="42"/>
      <c r="D5" s="42"/>
      <c r="E5" s="42"/>
      <c r="F5" s="42"/>
      <c r="G5" s="42"/>
    </row>
    <row r="6" spans="1:8">
      <c r="A6" s="42"/>
      <c r="B6" s="42"/>
      <c r="C6" s="42"/>
      <c r="D6" s="42"/>
      <c r="E6" s="42"/>
      <c r="F6" s="42"/>
      <c r="G6" s="42"/>
      <c r="H6" s="1"/>
    </row>
    <row r="7" spans="1:8">
      <c r="A7" s="36"/>
      <c r="B7" s="36"/>
      <c r="C7" s="36"/>
      <c r="D7" s="36"/>
      <c r="E7" s="36"/>
      <c r="F7" s="36"/>
      <c r="G7" s="36"/>
      <c r="H7" s="1"/>
    </row>
    <row r="8" spans="1:8">
      <c r="A8" s="27" t="s">
        <v>8</v>
      </c>
      <c r="B8" s="27" t="s">
        <v>79</v>
      </c>
      <c r="C8" s="28">
        <v>2025</v>
      </c>
      <c r="D8" s="28">
        <v>2026</v>
      </c>
      <c r="E8" s="28">
        <v>2027</v>
      </c>
      <c r="F8" s="28">
        <v>2028</v>
      </c>
      <c r="G8" s="28" t="s">
        <v>53</v>
      </c>
      <c r="H8" s="1"/>
    </row>
    <row r="9" spans="1:8" ht="16.5">
      <c r="A9" s="1" t="s">
        <v>9</v>
      </c>
      <c r="B9" s="14" t="s">
        <v>96</v>
      </c>
      <c r="C9" s="32" t="s">
        <v>81</v>
      </c>
      <c r="D9" s="32">
        <v>250</v>
      </c>
      <c r="E9" s="32">
        <v>887</v>
      </c>
      <c r="F9" s="32" t="s">
        <v>81</v>
      </c>
      <c r="G9" s="32">
        <v>1137</v>
      </c>
      <c r="H9" s="1"/>
    </row>
    <row r="10" spans="1:8" ht="16.5">
      <c r="A10" s="1" t="s">
        <v>10</v>
      </c>
      <c r="B10" s="14" t="s">
        <v>97</v>
      </c>
      <c r="C10" s="32" t="s">
        <v>81</v>
      </c>
      <c r="D10" s="32">
        <v>374</v>
      </c>
      <c r="E10" s="32">
        <v>2578</v>
      </c>
      <c r="F10" s="32" t="s">
        <v>81</v>
      </c>
      <c r="G10" s="32">
        <v>2952</v>
      </c>
      <c r="H10" s="1"/>
    </row>
    <row r="11" spans="1:8" ht="16.5">
      <c r="A11" s="1" t="s">
        <v>10</v>
      </c>
      <c r="B11" s="14" t="s">
        <v>98</v>
      </c>
      <c r="C11" s="32">
        <v>17</v>
      </c>
      <c r="D11" s="32">
        <v>3905</v>
      </c>
      <c r="E11" s="32">
        <v>263</v>
      </c>
      <c r="F11" s="32" t="s">
        <v>81</v>
      </c>
      <c r="G11" s="32">
        <v>4185</v>
      </c>
      <c r="H11" s="1"/>
    </row>
    <row r="12" spans="1:8" ht="16.5">
      <c r="A12" s="1" t="s">
        <v>10</v>
      </c>
      <c r="B12" s="14" t="s">
        <v>99</v>
      </c>
      <c r="C12" s="32" t="s">
        <v>81</v>
      </c>
      <c r="D12" s="32">
        <v>12</v>
      </c>
      <c r="E12" s="32">
        <v>2789</v>
      </c>
      <c r="F12" s="32" t="s">
        <v>81</v>
      </c>
      <c r="G12" s="32">
        <v>2801</v>
      </c>
      <c r="H12" s="1"/>
    </row>
    <row r="13" spans="1:8" ht="16.5">
      <c r="A13" s="1" t="s">
        <v>10</v>
      </c>
      <c r="B13" s="14" t="s">
        <v>100</v>
      </c>
      <c r="C13" s="32" t="s">
        <v>81</v>
      </c>
      <c r="D13" s="32">
        <v>568</v>
      </c>
      <c r="E13" s="32">
        <v>7551</v>
      </c>
      <c r="F13" s="32" t="s">
        <v>81</v>
      </c>
      <c r="G13" s="32">
        <v>8119</v>
      </c>
      <c r="H13" s="1"/>
    </row>
    <row r="14" spans="1:8" ht="16.5">
      <c r="A14" s="1" t="s">
        <v>10</v>
      </c>
      <c r="B14" s="14" t="s">
        <v>101</v>
      </c>
      <c r="C14" s="32" t="s">
        <v>81</v>
      </c>
      <c r="D14" s="32">
        <v>13</v>
      </c>
      <c r="E14" s="32">
        <v>3906</v>
      </c>
      <c r="F14" s="32" t="s">
        <v>81</v>
      </c>
      <c r="G14" s="32">
        <v>3919</v>
      </c>
      <c r="H14" s="1"/>
    </row>
    <row r="15" spans="1:8" ht="16.5">
      <c r="A15" s="1" t="s">
        <v>10</v>
      </c>
      <c r="B15" s="14" t="s">
        <v>102</v>
      </c>
      <c r="C15" s="32" t="s">
        <v>81</v>
      </c>
      <c r="D15" s="32">
        <v>12</v>
      </c>
      <c r="E15" s="32">
        <v>93</v>
      </c>
      <c r="F15" s="32">
        <v>2522</v>
      </c>
      <c r="G15" s="32">
        <v>2627</v>
      </c>
      <c r="H15" s="1"/>
    </row>
    <row r="16" spans="1:8" ht="16.5">
      <c r="A16" s="1" t="s">
        <v>10</v>
      </c>
      <c r="B16" s="14" t="s">
        <v>103</v>
      </c>
      <c r="C16" s="32" t="s">
        <v>81</v>
      </c>
      <c r="D16" s="32">
        <v>12</v>
      </c>
      <c r="E16" s="32">
        <v>93</v>
      </c>
      <c r="F16" s="32">
        <v>2866</v>
      </c>
      <c r="G16" s="32">
        <v>2971</v>
      </c>
      <c r="H16" s="1"/>
    </row>
    <row r="17" spans="1:8" ht="16.5">
      <c r="A17" s="1" t="s">
        <v>11</v>
      </c>
      <c r="B17" s="14" t="s">
        <v>104</v>
      </c>
      <c r="C17" s="32">
        <v>1886</v>
      </c>
      <c r="D17" s="32">
        <v>9283</v>
      </c>
      <c r="E17" s="32">
        <v>9553</v>
      </c>
      <c r="F17" s="32" t="s">
        <v>81</v>
      </c>
      <c r="G17" s="32">
        <v>20722</v>
      </c>
      <c r="H17" s="1"/>
    </row>
    <row r="18" spans="1:8" ht="16.5">
      <c r="A18" s="1" t="s">
        <v>11</v>
      </c>
      <c r="B18" s="14" t="s">
        <v>105</v>
      </c>
      <c r="C18" s="32" t="s">
        <v>81</v>
      </c>
      <c r="D18" s="32">
        <v>450</v>
      </c>
      <c r="E18" s="32">
        <v>13323</v>
      </c>
      <c r="F18" s="32" t="s">
        <v>81</v>
      </c>
      <c r="G18" s="32">
        <v>13773</v>
      </c>
      <c r="H18" s="1"/>
    </row>
    <row r="19" spans="1:8" ht="16.5">
      <c r="A19" s="1" t="s">
        <v>14</v>
      </c>
      <c r="B19" s="14" t="s">
        <v>106</v>
      </c>
      <c r="C19" s="32" t="s">
        <v>81</v>
      </c>
      <c r="D19" s="32">
        <v>500</v>
      </c>
      <c r="E19" s="32">
        <v>5173</v>
      </c>
      <c r="F19" s="32">
        <v>2652</v>
      </c>
      <c r="G19" s="32">
        <v>8325</v>
      </c>
      <c r="H19" s="1"/>
    </row>
    <row r="20" spans="1:8" ht="16.5">
      <c r="A20" s="1" t="s">
        <v>14</v>
      </c>
      <c r="B20" s="14" t="s">
        <v>107</v>
      </c>
      <c r="C20" s="32" t="s">
        <v>81</v>
      </c>
      <c r="D20" s="32">
        <v>782</v>
      </c>
      <c r="E20" s="32">
        <v>1175</v>
      </c>
      <c r="F20" s="32" t="s">
        <v>81</v>
      </c>
      <c r="G20" s="32">
        <v>1957</v>
      </c>
      <c r="H20" s="1"/>
    </row>
    <row r="21" spans="1:8" ht="16.5">
      <c r="A21" s="1" t="s">
        <v>16</v>
      </c>
      <c r="B21" s="14" t="s">
        <v>108</v>
      </c>
      <c r="C21" s="32" t="s">
        <v>81</v>
      </c>
      <c r="D21" s="32">
        <v>155</v>
      </c>
      <c r="E21" s="32">
        <v>562</v>
      </c>
      <c r="F21" s="32" t="s">
        <v>81</v>
      </c>
      <c r="G21" s="32">
        <v>717</v>
      </c>
      <c r="H21" s="1"/>
    </row>
    <row r="22" spans="1:8" ht="16.5">
      <c r="A22" s="1" t="s">
        <v>17</v>
      </c>
      <c r="B22" s="14" t="s">
        <v>109</v>
      </c>
      <c r="C22" s="33" t="s">
        <v>81</v>
      </c>
      <c r="D22" s="33">
        <v>3003</v>
      </c>
      <c r="E22" s="33">
        <v>2718</v>
      </c>
      <c r="F22" s="33" t="s">
        <v>81</v>
      </c>
      <c r="G22" s="33">
        <v>5721</v>
      </c>
      <c r="H22" s="1"/>
    </row>
    <row r="23" spans="1:8">
      <c r="A23" s="37" t="s">
        <v>53</v>
      </c>
      <c r="B23" s="37"/>
      <c r="C23" s="34">
        <f>SUM(C9:C22)</f>
        <v>1903</v>
      </c>
      <c r="D23" s="34">
        <f>SUM(D9:D22)</f>
        <v>19319</v>
      </c>
      <c r="E23" s="34">
        <f>SUM(E9:E22)</f>
        <v>50664</v>
      </c>
      <c r="F23" s="34">
        <f>SUM(F9:F22)</f>
        <v>8040</v>
      </c>
      <c r="G23" s="34">
        <f>SUM(G9:G22)</f>
        <v>79926</v>
      </c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35" t="s">
        <v>110</v>
      </c>
      <c r="B27" s="1"/>
      <c r="C27" s="1"/>
      <c r="D27" s="1"/>
      <c r="E27" s="1"/>
      <c r="F27" s="1"/>
      <c r="G27" s="1"/>
      <c r="H27" s="1"/>
    </row>
    <row r="28" spans="1:8">
      <c r="A28" s="35" t="s">
        <v>111</v>
      </c>
      <c r="B28" s="1"/>
      <c r="C28" s="1"/>
      <c r="D28" s="1"/>
      <c r="E28" s="1"/>
      <c r="F28" s="1"/>
      <c r="G28" s="1"/>
      <c r="H28" s="1"/>
    </row>
    <row r="29" spans="1:8">
      <c r="A29" s="35" t="s">
        <v>112</v>
      </c>
    </row>
    <row r="30" spans="1:8">
      <c r="A30" s="35" t="s">
        <v>113</v>
      </c>
    </row>
    <row r="31" spans="1:8">
      <c r="A31" s="35" t="s">
        <v>114</v>
      </c>
    </row>
    <row r="32" spans="1:8">
      <c r="A32" s="35" t="s">
        <v>115</v>
      </c>
    </row>
    <row r="33" spans="1:1">
      <c r="A33" s="35" t="s">
        <v>116</v>
      </c>
    </row>
    <row r="34" spans="1:1">
      <c r="A34" s="35" t="s">
        <v>117</v>
      </c>
    </row>
    <row r="35" spans="1:1">
      <c r="A35" s="35" t="s">
        <v>118</v>
      </c>
    </row>
    <row r="36" spans="1:1">
      <c r="A36" s="35" t="s">
        <v>119</v>
      </c>
    </row>
    <row r="37" spans="1:1">
      <c r="A37" s="35" t="s">
        <v>120</v>
      </c>
    </row>
    <row r="38" spans="1:1">
      <c r="A38" s="35" t="s">
        <v>121</v>
      </c>
    </row>
    <row r="39" spans="1:1">
      <c r="A39" s="35" t="s">
        <v>122</v>
      </c>
    </row>
    <row r="40" spans="1:1">
      <c r="A40" s="35" t="s">
        <v>123</v>
      </c>
    </row>
  </sheetData>
  <mergeCells count="3">
    <mergeCell ref="A7:G7"/>
    <mergeCell ref="A23:B23"/>
    <mergeCell ref="A4:G6"/>
  </mergeCells>
  <pageMargins left="0.7" right="0.7" top="0.75" bottom="0.75" header="0.3" footer="0.3"/>
  <pageSetup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78fc6a-8781-43c8-9367-6e1241870f06" xsi:nil="true"/>
    <lcf76f155ced4ddcb4097134ff3c332f xmlns="abd2b0ce-7e8b-4b09-87e1-5f28bca812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7C870AAD8A424ABCCFDDA66A2EC7C6" ma:contentTypeVersion="12" ma:contentTypeDescription="Create a new document." ma:contentTypeScope="" ma:versionID="8e2c4daec6967951f6d30f22cf0cbd17">
  <xsd:schema xmlns:xsd="http://www.w3.org/2001/XMLSchema" xmlns:xs="http://www.w3.org/2001/XMLSchema" xmlns:p="http://schemas.microsoft.com/office/2006/metadata/properties" xmlns:ns2="abd2b0ce-7e8b-4b09-87e1-5f28bca812da" xmlns:ns3="1878fc6a-8781-43c8-9367-6e1241870f06" targetNamespace="http://schemas.microsoft.com/office/2006/metadata/properties" ma:root="true" ma:fieldsID="7b7e36cf9916a45d74fb6d4b2d55e889" ns2:_="" ns3:_="">
    <xsd:import namespace="abd2b0ce-7e8b-4b09-87e1-5f28bca812da"/>
    <xsd:import namespace="1878fc6a-8781-43c8-9367-6e1241870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2b0ce-7e8b-4b09-87e1-5f28bca812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c791dc9-4fce-4b56-a4fc-ab324c4a4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8fc6a-8781-43c8-9367-6e1241870f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0d603e-68b0-4a40-9dd6-f7835335a334}" ma:internalName="TaxCatchAll" ma:showField="CatchAllData" ma:web="1878fc6a-8781-43c8-9367-6e1241870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F13AB1-6748-4CBA-ABA0-B26F8031E232}"/>
</file>

<file path=customXml/itemProps2.xml><?xml version="1.0" encoding="utf-8"?>
<ds:datastoreItem xmlns:ds="http://schemas.openxmlformats.org/officeDocument/2006/customXml" ds:itemID="{009FA80C-2FA6-4AC2-B023-3963AC2078D8}"/>
</file>

<file path=customXml/itemProps3.xml><?xml version="1.0" encoding="utf-8"?>
<ds:datastoreItem xmlns:ds="http://schemas.openxmlformats.org/officeDocument/2006/customXml" ds:itemID="{8277C1C4-5774-42AE-A4A4-C1213C380F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Newfoundland Power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Pretty, Ryan</dc:creator>
  <cp:keywords/>
  <dc:description/>
  <cp:lastModifiedBy>Noel, Whitney</cp:lastModifiedBy>
  <cp:revision/>
  <dcterms:created xsi:type="dcterms:W3CDTF">2026-07-16T12:19:34Z</dcterms:created>
  <dcterms:modified xsi:type="dcterms:W3CDTF">2026-07-20T18:17:48Z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0x0101007C7C870AAD8A424ABCCFDDA66A2EC7C6</vt:lpwstr>
  </property>
  <property fmtid="{D5CDD505-2E9C-101B-9397-08002B2CF9AE}" pid="3" name="MediaServiceImageTags">
    <vt:lpwstr/>
  </property>
</Properties>
</file>